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autoCompressPictures="0"/>
  <bookViews>
    <workbookView xWindow="1980" yWindow="120" windowWidth="25120" windowHeight="15060"/>
  </bookViews>
  <sheets>
    <sheet name="Budget" sheetId="1" r:id="rId1"/>
  </sheets>
  <calcPr calcId="140001" concurrentCalc="0"/>
  <webPublishing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J14" i="1"/>
  <c r="J15" i="1"/>
  <c r="J16" i="1"/>
  <c r="E5" i="1"/>
  <c r="J9" i="1"/>
  <c r="H10" i="1"/>
  <c r="I10" i="1"/>
  <c r="J17" i="1"/>
  <c r="J18" i="1"/>
  <c r="J19" i="1"/>
  <c r="J20" i="1"/>
  <c r="J26" i="1"/>
  <c r="J27" i="1"/>
  <c r="E15" i="1"/>
  <c r="E14" i="1"/>
  <c r="H21" i="1"/>
  <c r="J8" i="1"/>
  <c r="J7" i="1"/>
  <c r="J6" i="1"/>
  <c r="D37" i="1"/>
  <c r="J25" i="1"/>
  <c r="E20" i="1"/>
  <c r="E21" i="1"/>
  <c r="E22" i="1"/>
  <c r="E10" i="1"/>
  <c r="E11" i="1"/>
  <c r="E12" i="1"/>
  <c r="E13" i="1"/>
  <c r="I28" i="1"/>
  <c r="H28" i="1"/>
  <c r="I21" i="1"/>
  <c r="D29" i="1"/>
  <c r="C29" i="1"/>
  <c r="D16" i="1"/>
  <c r="C16" i="1"/>
  <c r="J10" i="1"/>
  <c r="J21" i="1"/>
  <c r="J28" i="1"/>
  <c r="E16" i="1"/>
  <c r="E29" i="1"/>
  <c r="E34" i="1"/>
  <c r="E35" i="1"/>
  <c r="E36" i="1"/>
  <c r="C37" i="1"/>
  <c r="E33" i="1"/>
  <c r="E37" i="1"/>
  <c r="E4" i="1"/>
  <c r="E6" i="1"/>
</calcChain>
</file>

<file path=xl/sharedStrings.xml><?xml version="1.0" encoding="utf-8"?>
<sst xmlns="http://schemas.openxmlformats.org/spreadsheetml/2006/main" count="73" uniqueCount="43">
  <si>
    <t>Difference</t>
  </si>
  <si>
    <t>Clothing</t>
  </si>
  <si>
    <t>Total</t>
  </si>
  <si>
    <t>ACTUAL SPENT</t>
  </si>
  <si>
    <t>Budget</t>
  </si>
  <si>
    <t>Actual</t>
  </si>
  <si>
    <t>Item</t>
  </si>
  <si>
    <t>Airfare</t>
  </si>
  <si>
    <t>Travel</t>
  </si>
  <si>
    <t>Miscellaneous</t>
  </si>
  <si>
    <t>Transportation</t>
  </si>
  <si>
    <t>Groceries</t>
  </si>
  <si>
    <t>DIFFERENCE (over/under budget)</t>
  </si>
  <si>
    <r>
      <t>Other (</t>
    </r>
    <r>
      <rPr>
        <i/>
        <sz val="10"/>
        <rFont val="Verdana"/>
      </rPr>
      <t>tab in last column of this row to add row</t>
    </r>
    <r>
      <rPr>
        <sz val="10"/>
        <rFont val="Verdana"/>
      </rPr>
      <t>)</t>
    </r>
  </si>
  <si>
    <t>Personal Budget</t>
  </si>
  <si>
    <t>BUDGET</t>
  </si>
  <si>
    <t>Housing</t>
  </si>
  <si>
    <t>Mortgage</t>
  </si>
  <si>
    <t>Rent</t>
  </si>
  <si>
    <t>Insurance</t>
  </si>
  <si>
    <t>Tax</t>
  </si>
  <si>
    <t>Home Repairs</t>
  </si>
  <si>
    <t>Cell Phone</t>
  </si>
  <si>
    <t>Home Phone</t>
  </si>
  <si>
    <t>Water</t>
  </si>
  <si>
    <t>Internet</t>
  </si>
  <si>
    <t>Heating &amp; Electric</t>
  </si>
  <si>
    <t>Accomidation</t>
  </si>
  <si>
    <t>Household</t>
  </si>
  <si>
    <t>Cleaning Supplies</t>
  </si>
  <si>
    <t>Meals</t>
  </si>
  <si>
    <t>Children's Activities</t>
  </si>
  <si>
    <t>Events</t>
  </si>
  <si>
    <t>Childcare</t>
  </si>
  <si>
    <t>Pets</t>
  </si>
  <si>
    <t>Miscellaneous Household</t>
  </si>
  <si>
    <t>Bills &amp; Utilities</t>
  </si>
  <si>
    <t>Auto</t>
  </si>
  <si>
    <t>Auto Insurance</t>
  </si>
  <si>
    <t>Gas</t>
  </si>
  <si>
    <t>Family &amp; Entertainment</t>
  </si>
  <si>
    <t>Credit Cards</t>
  </si>
  <si>
    <t xml:space="preserve">Loans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</si>
</sst>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13" x14ac:knownFonts="1">
    <font>
      <sz val="10"/>
      <color theme="1"/>
      <name val="Calisto MT"/>
      <family val="2"/>
      <scheme val="minor"/>
    </font>
    <font>
      <sz val="8"/>
      <color theme="1"/>
      <name val="Arial"/>
      <family val="2"/>
    </font>
    <font>
      <sz val="10"/>
      <color theme="1"/>
      <name val="Verdana"/>
    </font>
    <font>
      <sz val="10"/>
      <color indexed="63"/>
      <name val="Verdana"/>
    </font>
    <font>
      <b/>
      <sz val="16"/>
      <name val="Verdana"/>
    </font>
    <font>
      <b/>
      <sz val="10"/>
      <color indexed="63"/>
      <name val="Verdana"/>
    </font>
    <font>
      <b/>
      <sz val="12"/>
      <color indexed="63"/>
      <name val="Verdana"/>
    </font>
    <font>
      <b/>
      <sz val="12"/>
      <name val="Verdana"/>
    </font>
    <font>
      <sz val="10"/>
      <name val="Verdana"/>
    </font>
    <font>
      <i/>
      <sz val="10"/>
      <name val="Verdana"/>
    </font>
    <font>
      <b/>
      <sz val="10"/>
      <name val="Verdana"/>
    </font>
    <font>
      <u/>
      <sz val="10"/>
      <color theme="10"/>
      <name val="Calisto MT"/>
      <family val="2"/>
      <scheme val="minor"/>
    </font>
    <font>
      <u/>
      <sz val="10"/>
      <color theme="11"/>
      <name val="Calisto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7D77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8" fontId="6" fillId="3" borderId="5" xfId="0" applyNumberFormat="1" applyFont="1" applyFill="1" applyBorder="1" applyAlignment="1">
      <alignment vertical="center"/>
    </xf>
    <xf numFmtId="0" fontId="8" fillId="0" borderId="0" xfId="0" applyFont="1" applyFill="1" applyBorder="1"/>
    <xf numFmtId="8" fontId="6" fillId="3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shrinkToFit="1"/>
    </xf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6" fontId="5" fillId="2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164" fontId="8" fillId="0" borderId="0" xfId="0" applyNumberFormat="1" applyFont="1" applyFill="1" applyBorder="1"/>
    <xf numFmtId="0" fontId="10" fillId="0" borderId="0" xfId="0" applyFont="1" applyFill="1" applyBorder="1" applyAlignment="1">
      <alignment vertical="center"/>
    </xf>
    <xf numFmtId="165" fontId="8" fillId="0" borderId="0" xfId="0" applyNumberFormat="1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shrinkToFit="1"/>
    </xf>
    <xf numFmtId="0" fontId="2" fillId="0" borderId="3" xfId="0" applyFont="1" applyBorder="1" applyAlignment="1"/>
    <xf numFmtId="0" fontId="2" fillId="0" borderId="4" xfId="0" applyFont="1" applyBorder="1" applyAlignme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 customBuiltin="1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alignment horizontal="general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name val="Verdana"/>
        <scheme val="none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Gifts" displayName="Gifts" ref="B9:E16" totalsRowCount="1" headerRowDxfId="71" dataDxfId="70" totalsRowDxfId="68" tableBorderDxfId="69">
  <autoFilter ref="B9:E15"/>
  <tableColumns count="4">
    <tableColumn id="1" name="Item" totalsRowLabel="Total" dataDxfId="67" totalsRowDxfId="66"/>
    <tableColumn id="2" name="Budget" totalsRowFunction="sum" dataDxfId="65" totalsRowDxfId="64"/>
    <tableColumn id="3" name="Actual" totalsRowFunction="sum" dataDxfId="63" totalsRowDxfId="62"/>
    <tableColumn id="4" name="Difference" totalsRowFunction="sum" dataDxfId="61" totalsRowDxfId="60">
      <calculatedColumnFormula>Gifts[Budget]-Gifts[Actual]</calculatedColumnFormula>
    </tableColumn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4" name="Packaging" displayName="Packaging" ref="B19:E29" totalsRowCount="1" headerRowDxfId="59" dataDxfId="58" totalsRowDxfId="56" tableBorderDxfId="57">
  <autoFilter ref="B19:E28"/>
  <tableColumns count="4">
    <tableColumn id="1" name="Item" totalsRowLabel="Total" dataDxfId="55" totalsRowDxfId="54"/>
    <tableColumn id="2" name="Budget" totalsRowFunction="sum" dataDxfId="53" totalsRowDxfId="52"/>
    <tableColumn id="3" name="Actual" totalsRowFunction="sum" dataDxfId="51" totalsRowDxfId="50"/>
    <tableColumn id="4" name="Difference" totalsRowFunction="sum" dataDxfId="49" totalsRowDxfId="48">
      <calculatedColumnFormula>Packaging[Budget]-Packaging[Actual]</calculatedColumnFormula>
    </tableColumn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5" name="Entertainment" displayName="Entertainment" ref="G13:J21" totalsRowCount="1" headerRowDxfId="47" dataDxfId="46" totalsRowDxfId="44" tableBorderDxfId="45">
  <autoFilter ref="G13:J20"/>
  <tableColumns count="4">
    <tableColumn id="1" name="Item" totalsRowLabel="Total" dataDxfId="43" totalsRowDxfId="42"/>
    <tableColumn id="2" name="Budget" totalsRowFunction="sum" dataDxfId="41" totalsRowDxfId="40"/>
    <tableColumn id="3" name="Actual" totalsRowFunction="sum" dataDxfId="39" totalsRowDxfId="38"/>
    <tableColumn id="4" name="Difference" totalsRowFunction="sum" dataDxfId="37" totalsRowDxfId="36">
      <calculatedColumnFormula>Entertainment[Budget]-Entertainment[Actual]</calculatedColumnFormula>
    </tableColumn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id="7" name="Misc" displayName="Misc" ref="G24:J28" totalsRowCount="1" headerRowDxfId="35" dataDxfId="34" totalsRowDxfId="32" tableBorderDxfId="33">
  <autoFilter ref="G24:J27"/>
  <tableColumns count="4">
    <tableColumn id="1" name="Item" totalsRowLabel="Total" dataDxfId="31" totalsRowDxfId="30"/>
    <tableColumn id="2" name="Budget" totalsRowFunction="sum" dataDxfId="29" totalsRowDxfId="28"/>
    <tableColumn id="3" name="Actual" totalsRowFunction="sum" dataDxfId="27" totalsRowDxfId="26"/>
    <tableColumn id="4" name="Difference" totalsRowFunction="sum" dataDxfId="25" totalsRowDxfId="24">
      <calculatedColumnFormula>Misc[Budget]-Misc[Actual]</calculatedColumnFormula>
    </tableColumn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id="6" name="Travel" displayName="Travel" ref="B32:E37" totalsRowCount="1" headerRowDxfId="23" dataDxfId="22" totalsRowDxfId="20" tableBorderDxfId="21">
  <autoFilter ref="B32:E36"/>
  <tableColumns count="4">
    <tableColumn id="1" name="Item" totalsRowLabel="Total" dataDxfId="19" totalsRowDxfId="18"/>
    <tableColumn id="2" name="Budget" totalsRowFunction="sum" dataDxfId="17" totalsRowDxfId="16"/>
    <tableColumn id="3" name="Actual" totalsRowFunction="sum" dataDxfId="15" totalsRowDxfId="14"/>
    <tableColumn id="4" name="Difference" totalsRowFunction="sum" dataDxfId="13" totalsRowDxfId="12">
      <calculatedColumnFormula>Travel[Budget]-Travel[Actual]</calculatedColumnFormula>
    </tableColumn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id="2" name="Meals" displayName="Meals" ref="G5:J10" totalsRowCount="1" headerRowDxfId="11" dataDxfId="10" totalsRowDxfId="8" tableBorderDxfId="9">
  <autoFilter ref="G5:J9"/>
  <tableColumns count="4">
    <tableColumn id="1" name="Item" totalsRowLabel="Total" dataDxfId="7" totalsRowDxfId="6"/>
    <tableColumn id="2" name="Budget" totalsRowFunction="sum" dataDxfId="5" totalsRowDxfId="4"/>
    <tableColumn id="3" name="Actual" totalsRowFunction="sum" dataDxfId="3" totalsRowDxfId="2"/>
    <tableColumn id="4" name="Difference" totalsRowFunction="sum" dataDxfId="1" totalsRowDxfId="0">
      <calculatedColumnFormula>Meals[Budget]-Meals[Actual]</calculatedColumnFormula>
    </tableColumn>
  </tableColumns>
  <tableStyleInfo name="TableStyleLight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Folio">
  <a:themeElements>
    <a:clrScheme name="Folio">
      <a:dk1>
        <a:sysClr val="windowText" lastClr="000000"/>
      </a:dk1>
      <a:lt1>
        <a:sysClr val="window" lastClr="FFFFFF"/>
      </a:lt1>
      <a:dk2>
        <a:srgbClr val="2D2F2B"/>
      </a:dk2>
      <a:lt2>
        <a:srgbClr val="DEDED7"/>
      </a:lt2>
      <a:accent1>
        <a:srgbClr val="294171"/>
      </a:accent1>
      <a:accent2>
        <a:srgbClr val="748CBC"/>
      </a:accent2>
      <a:accent3>
        <a:srgbClr val="8E887C"/>
      </a:accent3>
      <a:accent4>
        <a:srgbClr val="834736"/>
      </a:accent4>
      <a:accent5>
        <a:srgbClr val="5A1705"/>
      </a:accent5>
      <a:accent6>
        <a:srgbClr val="A0A16A"/>
      </a:accent6>
      <a:hlink>
        <a:srgbClr val="74B6BC"/>
      </a:hlink>
      <a:folHlink>
        <a:srgbClr val="7F95A4"/>
      </a:folHlink>
    </a:clrScheme>
    <a:fontScheme name="Folio">
      <a:majorFont>
        <a:latin typeface="Calisto MT"/>
        <a:ea typeface=""/>
        <a:cs typeface=""/>
        <a:font script="Jpan" typeface="ＭＳ 明朝"/>
      </a:majorFont>
      <a:minorFont>
        <a:latin typeface="Calisto MT"/>
        <a:ea typeface=""/>
        <a:cs typeface=""/>
        <a:font script="Jpan" typeface="ＭＳ 明朝"/>
      </a:minorFont>
    </a:fontScheme>
    <a:fmtScheme name="Folio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350000"/>
                <a:lumMod val="110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40000"/>
                <a:satMod val="120000"/>
              </a:schemeClr>
              <a:schemeClr val="phClr">
                <a:tint val="70000"/>
                <a:satMod val="300000"/>
                <a:lumMod val="110000"/>
              </a:schemeClr>
            </a:duotone>
          </a:blip>
          <a:tile tx="0" ty="0" sx="50000" sy="50000" flip="none" algn="tl"/>
        </a:blip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8100" dist="25400" dir="5400000" algn="br" rotWithShape="0">
              <a:srgbClr val="000000">
                <a:alpha val="50000"/>
              </a:srgbClr>
            </a:outerShdw>
          </a:effectLst>
        </a:effectStyle>
        <a:effectStyle>
          <a:effectLst>
            <a:innerShdw blurRad="190500" dist="25400">
              <a:srgbClr val="000000">
                <a:alpha val="50000"/>
              </a:srgbClr>
            </a:innerShdw>
          </a:effectLst>
        </a:effectStyle>
      </a:effectStyleLst>
      <a:bgFillStyleLst>
        <a:blipFill rotWithShape="1">
          <a:blip xmlns:r="http://schemas.openxmlformats.org/officeDocument/2006/relationships" r:embed="rId3">
            <a:duotone>
              <a:schemeClr val="phClr">
                <a:shade val="10000"/>
                <a:satMod val="125000"/>
              </a:schemeClr>
              <a:schemeClr val="phClr">
                <a:tint val="70000"/>
                <a:satMod val="350000"/>
                <a:lumMod val="110000"/>
              </a:schemeClr>
            </a:duotone>
          </a:blip>
          <a:stretch/>
        </a:blipFill>
        <a:blipFill rotWithShape="1">
          <a:blip xmlns:r="http://schemas.openxmlformats.org/officeDocument/2006/relationships" r:embed="rId4">
            <a:duotone>
              <a:schemeClr val="phClr">
                <a:shade val="10000"/>
                <a:satMod val="125000"/>
              </a:schemeClr>
              <a:schemeClr val="phClr">
                <a:tint val="70000"/>
                <a:satMod val="350000"/>
                <a:lumMod val="110000"/>
              </a:schemeClr>
            </a:duotone>
          </a:blip>
          <a:stretch/>
        </a:blipFill>
        <a:blipFill rotWithShape="1">
          <a:blip xmlns:r="http://schemas.openxmlformats.org/officeDocument/2006/relationships" r:embed="rId5">
            <a:duotone>
              <a:schemeClr val="phClr">
                <a:shade val="3000"/>
                <a:lumMod val="10000"/>
              </a:schemeClr>
              <a:schemeClr val="phClr">
                <a:tint val="91000"/>
                <a:satMod val="500000"/>
                <a:lumMod val="125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J39"/>
  <sheetViews>
    <sheetView showGridLines="0" tabSelected="1" workbookViewId="0">
      <selection activeCell="A3" sqref="A3"/>
    </sheetView>
  </sheetViews>
  <sheetFormatPr baseColWidth="10" defaultColWidth="8.83203125" defaultRowHeight="13" x14ac:dyDescent="0"/>
  <cols>
    <col min="1" max="1" width="3.6640625" style="3" customWidth="1"/>
    <col min="2" max="2" width="39.33203125" style="3" customWidth="1"/>
    <col min="3" max="3" width="16.5" style="3" customWidth="1"/>
    <col min="4" max="4" width="18.1640625" style="3" customWidth="1"/>
    <col min="5" max="5" width="12.5" style="3" customWidth="1"/>
    <col min="6" max="6" width="3.6640625" style="3" customWidth="1"/>
    <col min="7" max="7" width="39.33203125" style="3" customWidth="1"/>
    <col min="8" max="8" width="14.6640625" style="3" customWidth="1"/>
    <col min="9" max="9" width="12" style="3" customWidth="1"/>
    <col min="10" max="10" width="11.5" style="3" customWidth="1"/>
    <col min="11" max="11" width="3.6640625" style="3" customWidth="1"/>
    <col min="12" max="16384" width="8.83203125" style="3"/>
  </cols>
  <sheetData>
    <row r="1" spans="1:10" s="1" customFormat="1"/>
    <row r="2" spans="1:10" ht="32" customHeight="1">
      <c r="A2" s="2"/>
      <c r="B2" s="27" t="s">
        <v>14</v>
      </c>
      <c r="C2" s="28"/>
      <c r="D2" s="28"/>
      <c r="E2" s="28"/>
      <c r="F2" s="28"/>
      <c r="G2" s="28"/>
      <c r="H2" s="28"/>
      <c r="I2" s="28"/>
      <c r="J2" s="29"/>
    </row>
    <row r="3" spans="1:10">
      <c r="A3" s="4"/>
      <c r="B3" s="22"/>
      <c r="C3" s="22"/>
      <c r="D3" s="22"/>
      <c r="E3" s="4"/>
      <c r="F3" s="5"/>
      <c r="G3" s="1"/>
      <c r="H3" s="1"/>
      <c r="I3" s="1"/>
      <c r="J3" s="1"/>
    </row>
    <row r="4" spans="1:10" ht="15.75" customHeight="1">
      <c r="A4" s="4"/>
      <c r="B4" s="24" t="s">
        <v>15</v>
      </c>
      <c r="C4" s="25"/>
      <c r="D4" s="26"/>
      <c r="E4" s="6">
        <f>SUM(Gifts[Budget],Packaging[Budget],(Travel[Budget],(Meals[Budget],(Entertainment[Budget],Misc[Budget]))))</f>
        <v>0</v>
      </c>
      <c r="F4" s="5"/>
      <c r="G4" s="30" t="s">
        <v>28</v>
      </c>
      <c r="H4" s="31"/>
      <c r="I4" s="31"/>
      <c r="J4" s="32"/>
    </row>
    <row r="5" spans="1:10" ht="15.75" customHeight="1">
      <c r="A5" s="4"/>
      <c r="B5" s="24" t="s">
        <v>3</v>
      </c>
      <c r="C5" s="25"/>
      <c r="D5" s="26"/>
      <c r="E5" s="6">
        <f>SUM((Gifts[Actual],(Packaging[Actual],(Travel[Actual],(Meals[Actual],(Entertainment[Actual],(Misc[Actual])))))))</f>
        <v>0</v>
      </c>
      <c r="F5" s="5"/>
      <c r="G5" s="7" t="s">
        <v>6</v>
      </c>
      <c r="H5" s="7" t="s">
        <v>4</v>
      </c>
      <c r="I5" s="7" t="s">
        <v>5</v>
      </c>
      <c r="J5" s="7" t="s">
        <v>0</v>
      </c>
    </row>
    <row r="6" spans="1:10" ht="15.75" customHeight="1">
      <c r="A6" s="4"/>
      <c r="B6" s="24" t="s">
        <v>12</v>
      </c>
      <c r="C6" s="25"/>
      <c r="D6" s="26"/>
      <c r="E6" s="8">
        <f>SUM(E4-E5)</f>
        <v>0</v>
      </c>
      <c r="F6" s="5"/>
      <c r="G6" s="9" t="s">
        <v>11</v>
      </c>
      <c r="H6" s="10"/>
      <c r="I6" s="10"/>
      <c r="J6" s="11">
        <f>Meals[Budget]-Meals[Actual]</f>
        <v>0</v>
      </c>
    </row>
    <row r="7" spans="1:10">
      <c r="A7" s="4"/>
      <c r="B7" s="12"/>
      <c r="C7" s="12"/>
      <c r="D7" s="13"/>
      <c r="E7" s="14"/>
      <c r="F7" s="5"/>
      <c r="G7" s="9" t="s">
        <v>29</v>
      </c>
      <c r="H7" s="10"/>
      <c r="I7" s="10"/>
      <c r="J7" s="11">
        <f>Meals[Budget]-Meals[Actual]</f>
        <v>0</v>
      </c>
    </row>
    <row r="8" spans="1:10" ht="15.75" customHeight="1">
      <c r="A8" s="4"/>
      <c r="B8" s="30" t="s">
        <v>16</v>
      </c>
      <c r="C8" s="31"/>
      <c r="D8" s="31"/>
      <c r="E8" s="32"/>
      <c r="F8" s="5"/>
      <c r="G8" s="9" t="s">
        <v>35</v>
      </c>
      <c r="H8" s="10"/>
      <c r="I8" s="10"/>
      <c r="J8" s="11">
        <f>Meals[Budget]-Meals[Actual]</f>
        <v>0</v>
      </c>
    </row>
    <row r="9" spans="1:10" ht="15.75" customHeight="1">
      <c r="A9" s="4"/>
      <c r="B9" s="7" t="s">
        <v>6</v>
      </c>
      <c r="C9" s="7" t="s">
        <v>4</v>
      </c>
      <c r="D9" s="7" t="s">
        <v>5</v>
      </c>
      <c r="E9" s="7" t="s">
        <v>0</v>
      </c>
      <c r="F9" s="5"/>
      <c r="G9" s="9" t="s">
        <v>13</v>
      </c>
      <c r="H9" s="10"/>
      <c r="I9" s="10"/>
      <c r="J9" s="11">
        <f>Meals[Budget]-Meals[Actual]</f>
        <v>0</v>
      </c>
    </row>
    <row r="10" spans="1:10" ht="15.75" customHeight="1">
      <c r="A10" s="4"/>
      <c r="B10" s="9" t="s">
        <v>17</v>
      </c>
      <c r="C10" s="10"/>
      <c r="D10" s="10"/>
      <c r="E10" s="11">
        <f>Gifts[Budget]-Gifts[Actual]</f>
        <v>0</v>
      </c>
      <c r="F10" s="5"/>
      <c r="G10" s="7" t="s">
        <v>2</v>
      </c>
      <c r="H10" s="10">
        <f>SUBTOTAL(109,Meals[Budget])</f>
        <v>0</v>
      </c>
      <c r="I10" s="10">
        <f>SUBTOTAL(109,Meals[Actual])</f>
        <v>0</v>
      </c>
      <c r="J10" s="10">
        <f>SUBTOTAL(109,Meals[Difference])</f>
        <v>0</v>
      </c>
    </row>
    <row r="11" spans="1:10" ht="15.75" customHeight="1">
      <c r="A11" s="4"/>
      <c r="B11" s="9" t="s">
        <v>18</v>
      </c>
      <c r="C11" s="10"/>
      <c r="D11" s="10"/>
      <c r="E11" s="11">
        <f>Gifts[Budget]-Gifts[Actual]</f>
        <v>0</v>
      </c>
      <c r="F11" s="15"/>
    </row>
    <row r="12" spans="1:10" ht="15.75" customHeight="1">
      <c r="A12" s="4"/>
      <c r="B12" s="9" t="s">
        <v>19</v>
      </c>
      <c r="C12" s="10"/>
      <c r="D12" s="10"/>
      <c r="E12" s="11">
        <f>Gifts[Budget]-Gifts[Actual]</f>
        <v>0</v>
      </c>
      <c r="F12" s="16"/>
      <c r="G12" s="30" t="s">
        <v>40</v>
      </c>
      <c r="H12" s="31"/>
      <c r="I12" s="31"/>
      <c r="J12" s="32"/>
    </row>
    <row r="13" spans="1:10" ht="15.75" customHeight="1">
      <c r="A13" s="4"/>
      <c r="B13" s="9" t="s">
        <v>20</v>
      </c>
      <c r="C13" s="10"/>
      <c r="D13" s="10"/>
      <c r="E13" s="11">
        <f>Gifts[Budget]-Gifts[Actual]</f>
        <v>0</v>
      </c>
      <c r="F13" s="17"/>
      <c r="G13" s="7" t="s">
        <v>6</v>
      </c>
      <c r="H13" s="7" t="s">
        <v>4</v>
      </c>
      <c r="I13" s="7" t="s">
        <v>5</v>
      </c>
      <c r="J13" s="7" t="s">
        <v>0</v>
      </c>
    </row>
    <row r="14" spans="1:10" ht="15.75" customHeight="1">
      <c r="A14" s="4"/>
      <c r="B14" s="9" t="s">
        <v>21</v>
      </c>
      <c r="C14" s="10"/>
      <c r="D14" s="10"/>
      <c r="E14" s="11">
        <f>Gifts[Budget]-Gifts[Actual]</f>
        <v>0</v>
      </c>
      <c r="F14" s="17"/>
      <c r="G14" s="18" t="s">
        <v>30</v>
      </c>
      <c r="H14" s="10"/>
      <c r="I14" s="10"/>
      <c r="J14" s="11">
        <f>Entertainment[Budget]-Entertainment[Actual]</f>
        <v>0</v>
      </c>
    </row>
    <row r="15" spans="1:10" ht="15.75" customHeight="1">
      <c r="A15" s="4"/>
      <c r="B15" s="9" t="s">
        <v>13</v>
      </c>
      <c r="C15" s="10"/>
      <c r="D15" s="10"/>
      <c r="E15" s="11">
        <f>Gifts[Budget]-Gifts[Actual]</f>
        <v>0</v>
      </c>
      <c r="F15" s="17"/>
      <c r="G15" s="9" t="s">
        <v>32</v>
      </c>
      <c r="H15" s="10"/>
      <c r="I15" s="10"/>
      <c r="J15" s="11">
        <f>Entertainment[Budget]-Entertainment[Actual]</f>
        <v>0</v>
      </c>
    </row>
    <row r="16" spans="1:10" ht="15.75" customHeight="1">
      <c r="A16" s="4"/>
      <c r="B16" s="7" t="s">
        <v>2</v>
      </c>
      <c r="C16" s="10">
        <f>SUBTOTAL(109,Gifts[Budget])</f>
        <v>0</v>
      </c>
      <c r="D16" s="10">
        <f>SUBTOTAL(109,Gifts[Actual])</f>
        <v>0</v>
      </c>
      <c r="E16" s="10">
        <f>SUBTOTAL(109,Gifts[Difference])</f>
        <v>0</v>
      </c>
      <c r="F16" s="17"/>
      <c r="G16" s="9" t="s">
        <v>31</v>
      </c>
      <c r="H16" s="10"/>
      <c r="I16" s="10"/>
      <c r="J16" s="11">
        <f>Entertainment[Budget]-Entertainment[Actual]</f>
        <v>0</v>
      </c>
    </row>
    <row r="17" spans="1:10" ht="15.75" customHeight="1">
      <c r="A17" s="4"/>
      <c r="B17" s="23"/>
      <c r="C17" s="23"/>
      <c r="D17" s="23"/>
      <c r="E17" s="23"/>
      <c r="F17" s="17"/>
      <c r="G17" s="9" t="s">
        <v>33</v>
      </c>
      <c r="H17" s="10"/>
      <c r="I17" s="10"/>
      <c r="J17" s="11">
        <f>Entertainment[Budget]-Entertainment[Actual]</f>
        <v>0</v>
      </c>
    </row>
    <row r="18" spans="1:10" ht="15.75" customHeight="1">
      <c r="A18" s="4"/>
      <c r="B18" s="30" t="s">
        <v>36</v>
      </c>
      <c r="C18" s="31"/>
      <c r="D18" s="31"/>
      <c r="E18" s="32"/>
      <c r="F18" s="17"/>
      <c r="G18" s="9" t="s">
        <v>1</v>
      </c>
      <c r="H18" s="10"/>
      <c r="I18" s="10"/>
      <c r="J18" s="11">
        <f>Entertainment[Budget]-Entertainment[Actual]</f>
        <v>0</v>
      </c>
    </row>
    <row r="19" spans="1:10" ht="15.75" customHeight="1">
      <c r="A19" s="4"/>
      <c r="B19" s="7" t="s">
        <v>6</v>
      </c>
      <c r="C19" s="7" t="s">
        <v>4</v>
      </c>
      <c r="D19" s="7" t="s">
        <v>5</v>
      </c>
      <c r="E19" s="7" t="s">
        <v>0</v>
      </c>
      <c r="F19" s="19"/>
      <c r="G19" s="9" t="s">
        <v>34</v>
      </c>
      <c r="H19" s="10"/>
      <c r="I19" s="10"/>
      <c r="J19" s="11">
        <f>Entertainment[Budget]-Entertainment[Actual]</f>
        <v>0</v>
      </c>
    </row>
    <row r="20" spans="1:10" ht="15.75" customHeight="1">
      <c r="A20" s="4"/>
      <c r="B20" s="9" t="s">
        <v>37</v>
      </c>
      <c r="C20" s="10"/>
      <c r="D20" s="10"/>
      <c r="E20" s="11">
        <f>Packaging[Budget]-Packaging[Actual]</f>
        <v>0</v>
      </c>
      <c r="F20" s="17"/>
      <c r="G20" s="9" t="s">
        <v>13</v>
      </c>
      <c r="H20" s="10"/>
      <c r="I20" s="10"/>
      <c r="J20" s="11">
        <f>Entertainment[Budget]-Entertainment[Actual]</f>
        <v>0</v>
      </c>
    </row>
    <row r="21" spans="1:10" ht="15.75" customHeight="1">
      <c r="A21" s="4"/>
      <c r="B21" s="9" t="s">
        <v>38</v>
      </c>
      <c r="C21" s="10"/>
      <c r="D21" s="10"/>
      <c r="E21" s="11">
        <f>Packaging[Budget]-Packaging[Actual]</f>
        <v>0</v>
      </c>
      <c r="F21" s="17"/>
      <c r="G21" s="7" t="s">
        <v>2</v>
      </c>
      <c r="H21" s="10">
        <f>SUBTOTAL(109,Entertainment[Budget])</f>
        <v>0</v>
      </c>
      <c r="I21" s="10">
        <f>SUBTOTAL(109,Entertainment[Actual])</f>
        <v>0</v>
      </c>
      <c r="J21" s="10">
        <f>SUBTOTAL(109,Entertainment[Difference])</f>
        <v>0</v>
      </c>
    </row>
    <row r="22" spans="1:10" ht="15.75" customHeight="1">
      <c r="A22" s="4"/>
      <c r="B22" s="9" t="s">
        <v>39</v>
      </c>
      <c r="C22" s="10"/>
      <c r="D22" s="10"/>
      <c r="E22" s="11">
        <f>Packaging[Budget]-Packaging[Actual]</f>
        <v>0</v>
      </c>
      <c r="F22" s="17"/>
      <c r="G22" s="23"/>
      <c r="H22" s="23"/>
      <c r="I22" s="23"/>
      <c r="J22" s="23"/>
    </row>
    <row r="23" spans="1:10" ht="15.75" customHeight="1">
      <c r="A23" s="4"/>
      <c r="B23" s="9" t="s">
        <v>22</v>
      </c>
      <c r="C23" s="10"/>
      <c r="D23" s="10"/>
      <c r="E23" s="11">
        <f>Packaging[Budget]-Packaging[Actual]</f>
        <v>0</v>
      </c>
      <c r="F23" s="17"/>
      <c r="G23" s="30" t="s">
        <v>9</v>
      </c>
      <c r="H23" s="31"/>
      <c r="I23" s="31"/>
      <c r="J23" s="32"/>
    </row>
    <row r="24" spans="1:10" ht="15.75" customHeight="1">
      <c r="A24" s="4"/>
      <c r="B24" s="9" t="s">
        <v>23</v>
      </c>
      <c r="C24" s="10"/>
      <c r="D24" s="10"/>
      <c r="E24" s="11">
        <f>Packaging[Budget]-Packaging[Actual]</f>
        <v>0</v>
      </c>
      <c r="F24" s="17"/>
      <c r="G24" s="7" t="s">
        <v>6</v>
      </c>
      <c r="H24" s="7" t="s">
        <v>4</v>
      </c>
      <c r="I24" s="7" t="s">
        <v>5</v>
      </c>
      <c r="J24" s="7" t="s">
        <v>0</v>
      </c>
    </row>
    <row r="25" spans="1:10" ht="15.75" customHeight="1">
      <c r="A25" s="4"/>
      <c r="B25" s="9" t="s">
        <v>25</v>
      </c>
      <c r="C25" s="10"/>
      <c r="D25" s="10"/>
      <c r="E25" s="11">
        <f>Packaging[Budget]-Packaging[Actual]</f>
        <v>0</v>
      </c>
      <c r="F25" s="17"/>
      <c r="G25" s="9" t="s">
        <v>41</v>
      </c>
      <c r="H25" s="10"/>
      <c r="I25" s="10"/>
      <c r="J25" s="11">
        <f>Misc[Budget]-Misc[Actual]</f>
        <v>0</v>
      </c>
    </row>
    <row r="26" spans="1:10" ht="15.75" customHeight="1">
      <c r="A26" s="4"/>
      <c r="B26" s="9" t="s">
        <v>24</v>
      </c>
      <c r="C26" s="10"/>
      <c r="D26" s="10"/>
      <c r="E26" s="11">
        <f>Packaging[Budget]-Packaging[Actual]</f>
        <v>0</v>
      </c>
      <c r="F26" s="17"/>
      <c r="G26" s="9" t="s">
        <v>42</v>
      </c>
      <c r="H26" s="10"/>
      <c r="I26" s="10"/>
      <c r="J26" s="11">
        <f>Misc[Budget]-Misc[Actual]</f>
        <v>0</v>
      </c>
    </row>
    <row r="27" spans="1:10" ht="15.75" customHeight="1">
      <c r="A27" s="4"/>
      <c r="B27" s="9" t="s">
        <v>26</v>
      </c>
      <c r="C27" s="10"/>
      <c r="D27" s="10"/>
      <c r="E27" s="11">
        <f>Packaging[Budget]-Packaging[Actual]</f>
        <v>0</v>
      </c>
      <c r="F27" s="17"/>
      <c r="G27" s="9" t="s">
        <v>13</v>
      </c>
      <c r="H27" s="10"/>
      <c r="I27" s="20"/>
      <c r="J27" s="11">
        <f>Misc[Budget]-Misc[Actual]</f>
        <v>0</v>
      </c>
    </row>
    <row r="28" spans="1:10" ht="15.75" customHeight="1">
      <c r="A28" s="4"/>
      <c r="B28" s="9" t="s">
        <v>13</v>
      </c>
      <c r="C28" s="10"/>
      <c r="D28" s="10"/>
      <c r="E28" s="11">
        <f>Packaging[Budget]-Packaging[Actual]</f>
        <v>0</v>
      </c>
      <c r="F28" s="17"/>
      <c r="G28" s="7" t="s">
        <v>2</v>
      </c>
      <c r="H28" s="10">
        <f>SUBTOTAL(109,Misc[Budget])</f>
        <v>0</v>
      </c>
      <c r="I28" s="10">
        <f>SUBTOTAL(109,Misc[Actual])</f>
        <v>0</v>
      </c>
      <c r="J28" s="10">
        <f>SUBTOTAL(109,Misc[Difference])</f>
        <v>0</v>
      </c>
    </row>
    <row r="29" spans="1:10" ht="15.75" customHeight="1">
      <c r="A29" s="4"/>
      <c r="B29" s="7" t="s">
        <v>2</v>
      </c>
      <c r="C29" s="10">
        <f>SUBTOTAL(109,Packaging[Budget])</f>
        <v>0</v>
      </c>
      <c r="D29" s="10">
        <f>SUBTOTAL(109,Packaging[Actual])</f>
        <v>0</v>
      </c>
      <c r="E29" s="10">
        <f>SUBTOTAL(109,Packaging[Difference])</f>
        <v>0</v>
      </c>
      <c r="F29" s="17"/>
    </row>
    <row r="30" spans="1:10" ht="15.75" customHeight="1">
      <c r="A30" s="4"/>
      <c r="B30" s="23"/>
      <c r="C30" s="23"/>
      <c r="D30" s="23"/>
      <c r="E30" s="23"/>
      <c r="F30" s="17"/>
    </row>
    <row r="31" spans="1:10" ht="15.75" customHeight="1">
      <c r="A31" s="4"/>
      <c r="B31" s="30" t="s">
        <v>8</v>
      </c>
      <c r="C31" s="31"/>
      <c r="D31" s="31"/>
      <c r="E31" s="32"/>
      <c r="F31" s="17"/>
    </row>
    <row r="32" spans="1:10" ht="15.75" customHeight="1">
      <c r="A32" s="4"/>
      <c r="B32" s="7" t="s">
        <v>6</v>
      </c>
      <c r="C32" s="7" t="s">
        <v>4</v>
      </c>
      <c r="D32" s="7" t="s">
        <v>5</v>
      </c>
      <c r="E32" s="7" t="s">
        <v>0</v>
      </c>
      <c r="F32" s="17"/>
    </row>
    <row r="33" spans="1:6" ht="15.75" customHeight="1">
      <c r="A33" s="4"/>
      <c r="B33" s="9" t="s">
        <v>7</v>
      </c>
      <c r="C33" s="10"/>
      <c r="D33" s="10"/>
      <c r="E33" s="11">
        <f>Travel[Budget]-Travel[Actual]</f>
        <v>0</v>
      </c>
      <c r="F33" s="17"/>
    </row>
    <row r="34" spans="1:6" ht="15.75" customHeight="1">
      <c r="A34" s="4"/>
      <c r="B34" s="9" t="s">
        <v>27</v>
      </c>
      <c r="C34" s="10"/>
      <c r="D34" s="10"/>
      <c r="E34" s="11">
        <f>Travel[Budget]-Travel[Actual]</f>
        <v>0</v>
      </c>
      <c r="F34" s="17"/>
    </row>
    <row r="35" spans="1:6">
      <c r="A35" s="4"/>
      <c r="B35" s="9" t="s">
        <v>10</v>
      </c>
      <c r="C35" s="10"/>
      <c r="D35" s="10"/>
      <c r="E35" s="11">
        <f>Travel[Budget]-Travel[Actual]</f>
        <v>0</v>
      </c>
      <c r="F35" s="17"/>
    </row>
    <row r="36" spans="1:6">
      <c r="A36" s="4"/>
      <c r="B36" s="9" t="s">
        <v>13</v>
      </c>
      <c r="C36" s="10"/>
      <c r="D36" s="10"/>
      <c r="E36" s="11">
        <f>Travel[Budget]-Travel[Actual]</f>
        <v>0</v>
      </c>
      <c r="F36" s="17"/>
    </row>
    <row r="37" spans="1:6">
      <c r="A37" s="4"/>
      <c r="B37" s="7" t="s">
        <v>2</v>
      </c>
      <c r="C37" s="10">
        <f>SUBTOTAL(109,Travel[Budget])</f>
        <v>0</v>
      </c>
      <c r="D37" s="10">
        <f>SUBTOTAL(109,Travel[Actual])</f>
        <v>0</v>
      </c>
      <c r="E37" s="10">
        <f>SUBTOTAL(109,Travel[Difference])</f>
        <v>0</v>
      </c>
      <c r="F37" s="17"/>
    </row>
    <row r="38" spans="1:6">
      <c r="F38" s="21"/>
    </row>
    <row r="39" spans="1:6">
      <c r="F39" s="21"/>
    </row>
  </sheetData>
  <mergeCells count="14">
    <mergeCell ref="B3:D3"/>
    <mergeCell ref="B31:E31"/>
    <mergeCell ref="G23:J23"/>
    <mergeCell ref="B8:E8"/>
    <mergeCell ref="B2:J2"/>
    <mergeCell ref="B17:E17"/>
    <mergeCell ref="G4:J4"/>
    <mergeCell ref="B30:E30"/>
    <mergeCell ref="G22:J22"/>
    <mergeCell ref="B18:E18"/>
    <mergeCell ref="G12:J12"/>
    <mergeCell ref="B4:D4"/>
    <mergeCell ref="B5:D5"/>
    <mergeCell ref="B6:D6"/>
  </mergeCells>
  <phoneticPr fontId="1" type="noConversion"/>
  <conditionalFormatting sqref="J6:J10">
    <cfRule type="iconSet" priority="11">
      <iconSet iconSet="3Signs">
        <cfvo type="percent" val="0"/>
        <cfvo type="num" val="-20"/>
        <cfvo type="num" val="0"/>
      </iconSet>
    </cfRule>
  </conditionalFormatting>
  <conditionalFormatting sqref="E33:E37 J25:J28 J14:J21 E10:E16 E20:E29">
    <cfRule type="iconSet" priority="12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headerFooter alignWithMargins="0"/>
  <tableParts count="6">
    <tablePart r:id="rId1"/>
    <tablePart r:id="rId2"/>
    <tablePart r:id="rId3"/>
    <tablePart r:id="rId4"/>
    <tablePart r:id="rId5"/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2011-03-17T02:32:08Z</dcterms:created>
  <dcterms:modified xsi:type="dcterms:W3CDTF">2011-07-29T16:47:21Z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TC102881749990</vt:lpwstr>
  </property>
</Properties>
</file>